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C86" i="1"/>
  <c r="H47" i="1"/>
  <c r="H28" i="1"/>
  <c r="H24" i="1"/>
  <c r="H32" i="1" l="1"/>
  <c r="H57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<sst xmlns="http://schemas.openxmlformats.org/spreadsheetml/2006/main" count="113" uniqueCount="76">
  <si>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</si>
  <si>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</si>
  <si>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</si>
  <si>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</si>
  <si>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</si>
  <si>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</si>
  <si>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</si>
  <si>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</si>
  <si>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</si>
  <si>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</si>
  <si>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</si>
  <si>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</si>
  <si>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</si>
  <si>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</si>
  <si>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</si>
  <si>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</si>
  <si>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</si>
  <si>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</si>
  <si>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</si>
  <si>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</si>
  <si>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</si>
  <si>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</si>
  <si>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</si>
  <si>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</si>
  <si>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</si>
  <si>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</si>
  <si>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</si>
  <si>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</si>
  <si>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</si>
  <si>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06.02.2024.godine Dom zdravlja Požarevac je izvršio plaćanje prema dobavljačima: </t>
  </si>
  <si>
    <t>Primljena i neutrošena participacija od 06.02.2024</t>
  </si>
  <si>
    <t>Dana: 06.02.2024</t>
  </si>
  <si>
    <t>Laki servis</t>
  </si>
  <si>
    <t>Papirdol</t>
  </si>
  <si>
    <t>Auto servis Dule</t>
  </si>
  <si>
    <t>AMD Pobeda</t>
  </si>
  <si>
    <t>Adria komerc</t>
  </si>
  <si>
    <t>Aqva Marija</t>
  </si>
  <si>
    <t>Family Kalčić</t>
  </si>
  <si>
    <t>MIM GLOBAL INVESTMENT</t>
  </si>
  <si>
    <t>Nid energy systems BGD</t>
  </si>
  <si>
    <t>Sektor</t>
  </si>
  <si>
    <t>Stokić staklorezačka radnja</t>
  </si>
  <si>
    <t>Vinča</t>
  </si>
  <si>
    <t>Šrafko</t>
  </si>
  <si>
    <t>Ivić Instalacije</t>
  </si>
  <si>
    <t>Neodent</t>
  </si>
  <si>
    <t>Medicom</t>
  </si>
  <si>
    <t>23-RN011000008</t>
  </si>
  <si>
    <t>2303133</t>
  </si>
  <si>
    <t>11/2024</t>
  </si>
  <si>
    <t>12/2024</t>
  </si>
  <si>
    <t>13/2024</t>
  </si>
  <si>
    <t>15/2024</t>
  </si>
  <si>
    <t>18/2024</t>
  </si>
  <si>
    <t>17/2024</t>
  </si>
  <si>
    <t>008-P/2024</t>
  </si>
  <si>
    <t>007-P/2024</t>
  </si>
  <si>
    <t>24-POS-00676</t>
  </si>
  <si>
    <t>24-POS-01200</t>
  </si>
  <si>
    <t>24-POS-01246</t>
  </si>
  <si>
    <t>23-RN011000020</t>
  </si>
  <si>
    <t>23-RN011000019</t>
  </si>
  <si>
    <t>24-F03-00002</t>
  </si>
  <si>
    <t>11-1/2024</t>
  </si>
  <si>
    <t>24-RN001000105</t>
  </si>
  <si>
    <t>1-10/2024</t>
  </si>
  <si>
    <t>24-3000-000222</t>
  </si>
  <si>
    <t>MPIF24-0025</t>
  </si>
  <si>
    <t>MPIF24-0028</t>
  </si>
  <si>
    <t>1/2024</t>
  </si>
  <si>
    <t>24-POS-01247</t>
  </si>
  <si>
    <t>10-17376-23</t>
  </si>
  <si>
    <t>00/230000852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</si>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</sst>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7" fillId="0" borderId="1" xfId="2" applyBorder="1"/>
    <xf numFmtId="166" fontId="7" fillId="0" borderId="1" xfId="2" applyNumberFormat="1" applyFont="1" applyFill="1" applyBorder="1"/>
    <xf numFmtId="49" fontId="7" fillId="0" borderId="1" xfId="2" applyNumberFormat="1" applyBorder="1"/>
    <xf numFmtId="166" fontId="9" fillId="0" borderId="1" xfId="2" applyNumberFormat="1" applyFont="1" applyFill="1" applyBorder="1"/>
    <xf numFmtId="49" fontId="8" fillId="0" borderId="1" xfId="2" applyNumberFormat="1" applyFont="1" applyBorder="1"/>
    <xf numFmtId="0" fontId="10" fillId="0" borderId="1" xfId="2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1"/>
  <sheetViews>
    <sheetView tabSelected="1" topLeftCell="B64" zoomScaleNormal="100" workbookViewId="0">
      <selection activeCell="B92" sqref="B9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2</v>
      </c>
      <c r="C5" s="40"/>
      <c r="D5" s="40"/>
    </row>
    <row r="6" spans="2:15" x14ac:dyDescent="0.25">
      <c r="B6" s="40" t="s">
        <v>3</v>
      </c>
      <c r="C6" s="40"/>
      <c r="D6" s="40"/>
    </row>
    <row r="7" spans="2:15" x14ac:dyDescent="0.25">
      <c r="I7" s="9"/>
      <c r="J7" s="9"/>
    </row>
    <row r="8" spans="2:15" x14ac:dyDescent="0.25">
      <c r="B8" s="41" t="s">
        <v>31</v>
      </c>
      <c r="C8" s="41"/>
      <c r="D8" s="41"/>
      <c r="E8" s="41"/>
      <c r="F8" s="41"/>
      <c r="G8" s="41"/>
      <c r="H8" s="4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6" t="s">
        <v>4</v>
      </c>
      <c r="C11" s="47"/>
      <c r="D11" s="47"/>
      <c r="E11" s="47"/>
      <c r="F11" s="48"/>
      <c r="G11" s="25" t="s">
        <v>5</v>
      </c>
      <c r="H11" s="25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45328</v>
      </c>
      <c r="H12" s="12">
        <v>2935899.81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3" t="s">
        <v>8</v>
      </c>
      <c r="C13" s="43"/>
      <c r="D13" s="43"/>
      <c r="E13" s="43"/>
      <c r="F13" s="43"/>
      <c r="G13" s="16">
        <v>45328</v>
      </c>
      <c r="H13" s="1">
        <f>H14+H29-H37-H50</f>
        <v>2828048.5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45328</v>
      </c>
      <c r="H14" s="2">
        <f>SUM(H15:H28)</f>
        <v>3702213.5500000003</v>
      </c>
      <c r="I14" s="24"/>
      <c r="J14" s="9"/>
      <c r="K14" s="23"/>
      <c r="L14" s="7"/>
      <c r="M14" s="7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8"/>
      <c r="H15" s="10">
        <v>0</v>
      </c>
      <c r="I15" s="26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8"/>
      <c r="H16" s="10">
        <v>0</v>
      </c>
      <c r="I16" s="26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8"/>
      <c r="H17" s="10">
        <v>0</v>
      </c>
      <c r="I17" s="26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8"/>
      <c r="H18" s="8">
        <v>1735350</v>
      </c>
      <c r="I18" s="26"/>
      <c r="J18" s="9"/>
      <c r="K18" s="6"/>
      <c r="L18" s="6"/>
    </row>
    <row r="19" spans="2:13" x14ac:dyDescent="0.25">
      <c r="B19" s="33" t="s">
        <v>14</v>
      </c>
      <c r="C19" s="34"/>
      <c r="D19" s="34"/>
      <c r="E19" s="34"/>
      <c r="F19" s="35"/>
      <c r="G19" s="18"/>
      <c r="H19" s="8">
        <v>0</v>
      </c>
      <c r="I19" s="26"/>
      <c r="J19" s="9"/>
      <c r="K19" s="6"/>
      <c r="L19" s="6"/>
    </row>
    <row r="20" spans="2:13" x14ac:dyDescent="0.25">
      <c r="B20" s="33" t="s">
        <v>15</v>
      </c>
      <c r="C20" s="34"/>
      <c r="D20" s="34"/>
      <c r="E20" s="34"/>
      <c r="F20" s="35"/>
      <c r="G20" s="18"/>
      <c r="H20" s="8">
        <v>0</v>
      </c>
      <c r="I20" s="26"/>
      <c r="J20" s="9"/>
    </row>
    <row r="21" spans="2:13" x14ac:dyDescent="0.25">
      <c r="B21" s="33" t="s">
        <v>16</v>
      </c>
      <c r="C21" s="34"/>
      <c r="D21" s="34"/>
      <c r="E21" s="34"/>
      <c r="F21" s="35"/>
      <c r="G21" s="18"/>
      <c r="H21" s="8">
        <v>0</v>
      </c>
      <c r="I21" s="26"/>
      <c r="J21" s="9"/>
    </row>
    <row r="22" spans="2:13" x14ac:dyDescent="0.25">
      <c r="B22" s="33" t="s">
        <v>17</v>
      </c>
      <c r="C22" s="34"/>
      <c r="D22" s="34"/>
      <c r="E22" s="34"/>
      <c r="F22" s="35"/>
      <c r="G22" s="18"/>
      <c r="H22" s="22">
        <v>0</v>
      </c>
      <c r="I22" s="26"/>
      <c r="J22" s="9"/>
      <c r="K22" s="6"/>
    </row>
    <row r="23" spans="2:13" x14ac:dyDescent="0.25">
      <c r="B23" s="33" t="s">
        <v>18</v>
      </c>
      <c r="C23" s="34"/>
      <c r="D23" s="34"/>
      <c r="E23" s="34"/>
      <c r="F23" s="35"/>
      <c r="G23" s="18"/>
      <c r="H23" s="8">
        <v>0</v>
      </c>
      <c r="I23" s="26"/>
      <c r="J23" s="9"/>
      <c r="K23" s="6"/>
    </row>
    <row r="24" spans="2:13" x14ac:dyDescent="0.25">
      <c r="B24" s="33" t="s">
        <v>19</v>
      </c>
      <c r="C24" s="34"/>
      <c r="D24" s="34"/>
      <c r="E24" s="34"/>
      <c r="F24" s="35"/>
      <c r="G24" s="18"/>
      <c r="H24" s="8">
        <f>4465000-3955295.32+1317416.67</f>
        <v>1827121.35</v>
      </c>
      <c r="I24" s="26"/>
      <c r="J24" s="9"/>
      <c r="K24" s="9"/>
      <c r="L24" s="6"/>
      <c r="M24" s="6"/>
    </row>
    <row r="25" spans="2:13" x14ac:dyDescent="0.25">
      <c r="B25" s="33" t="s">
        <v>20</v>
      </c>
      <c r="C25" s="34"/>
      <c r="D25" s="34"/>
      <c r="E25" s="34"/>
      <c r="F25" s="35"/>
      <c r="G25" s="18"/>
      <c r="H25" s="8">
        <v>0</v>
      </c>
      <c r="I25" s="26"/>
      <c r="J25" s="9"/>
      <c r="K25" s="9"/>
      <c r="L25" s="6"/>
    </row>
    <row r="26" spans="2:13" x14ac:dyDescent="0.25">
      <c r="B26" s="33" t="s">
        <v>21</v>
      </c>
      <c r="C26" s="34"/>
      <c r="D26" s="34"/>
      <c r="E26" s="34"/>
      <c r="F26" s="35"/>
      <c r="G26" s="18"/>
      <c r="H26" s="8">
        <v>0</v>
      </c>
      <c r="I26" s="26"/>
      <c r="J26" s="9"/>
      <c r="K26" s="6"/>
    </row>
    <row r="27" spans="2:13" x14ac:dyDescent="0.25">
      <c r="B27" s="33" t="s">
        <v>22</v>
      </c>
      <c r="C27" s="34"/>
      <c r="D27" s="34"/>
      <c r="E27" s="34"/>
      <c r="F27" s="35"/>
      <c r="G27" s="18"/>
      <c r="H27" s="8">
        <v>0</v>
      </c>
      <c r="I27" s="26"/>
      <c r="J27" s="9"/>
      <c r="K27" s="6"/>
      <c r="L27" s="6"/>
    </row>
    <row r="28" spans="2:13" x14ac:dyDescent="0.25">
      <c r="B28" s="33" t="s">
        <v>30</v>
      </c>
      <c r="C28" s="34"/>
      <c r="D28" s="34"/>
      <c r="E28" s="34"/>
      <c r="F28" s="35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</f>
        <v>139742.20000000016</v>
      </c>
      <c r="I28" s="26"/>
      <c r="J28" s="9"/>
      <c r="K28" s="6"/>
      <c r="L28" s="6"/>
    </row>
    <row r="29" spans="2:13" x14ac:dyDescent="0.25">
      <c r="B29" s="36" t="s">
        <v>23</v>
      </c>
      <c r="C29" s="37"/>
      <c r="D29" s="37"/>
      <c r="E29" s="37"/>
      <c r="F29" s="38"/>
      <c r="G29" s="17">
        <v>45328</v>
      </c>
      <c r="H29" s="2">
        <f>H30+H31+H32+H33+H35+H36+H34</f>
        <v>376932.37</v>
      </c>
      <c r="I29" s="9"/>
      <c r="J29" s="9"/>
      <c r="K29" s="6"/>
    </row>
    <row r="30" spans="2:13" x14ac:dyDescent="0.25">
      <c r="B30" s="33" t="s">
        <v>10</v>
      </c>
      <c r="C30" s="34"/>
      <c r="D30" s="34"/>
      <c r="E30" s="34"/>
      <c r="F30" s="35"/>
      <c r="G30" s="19"/>
      <c r="H30" s="10">
        <v>0</v>
      </c>
      <c r="I30" s="9"/>
      <c r="J30" s="9"/>
      <c r="K30" s="6"/>
    </row>
    <row r="31" spans="2:13" x14ac:dyDescent="0.25">
      <c r="B31" s="33" t="s">
        <v>13</v>
      </c>
      <c r="C31" s="34"/>
      <c r="D31" s="34"/>
      <c r="E31" s="34"/>
      <c r="F31" s="35"/>
      <c r="G31" s="19"/>
      <c r="H31" s="8">
        <v>220299.99</v>
      </c>
      <c r="I31" s="9"/>
      <c r="J31" s="9"/>
      <c r="K31" s="6"/>
    </row>
    <row r="32" spans="2:13" x14ac:dyDescent="0.25">
      <c r="B32" s="33" t="s">
        <v>19</v>
      </c>
      <c r="C32" s="34"/>
      <c r="D32" s="34"/>
      <c r="E32" s="34"/>
      <c r="F32" s="35"/>
      <c r="G32" s="19"/>
      <c r="H32" s="8">
        <f>600000-532311.62+74250</f>
        <v>141938.38</v>
      </c>
      <c r="I32" s="9"/>
      <c r="J32" s="9"/>
      <c r="K32" s="6"/>
      <c r="L32" s="6"/>
      <c r="M32" s="6"/>
    </row>
    <row r="33" spans="2:12" x14ac:dyDescent="0.25">
      <c r="B33" s="33" t="s">
        <v>21</v>
      </c>
      <c r="C33" s="34"/>
      <c r="D33" s="34"/>
      <c r="E33" s="34"/>
      <c r="F33" s="35"/>
      <c r="G33" s="19"/>
      <c r="H33" s="8">
        <v>0</v>
      </c>
      <c r="I33" s="9"/>
      <c r="J33" s="9"/>
    </row>
    <row r="34" spans="2:12" x14ac:dyDescent="0.25">
      <c r="B34" s="33" t="s">
        <v>11</v>
      </c>
      <c r="C34" s="34"/>
      <c r="D34" s="34"/>
      <c r="E34" s="34"/>
      <c r="F34" s="35"/>
      <c r="G34" s="19"/>
      <c r="H34" s="8">
        <v>0</v>
      </c>
      <c r="I34" s="9"/>
      <c r="J34" s="9"/>
    </row>
    <row r="35" spans="2:12" x14ac:dyDescent="0.25">
      <c r="B35" s="33" t="s">
        <v>22</v>
      </c>
      <c r="C35" s="34"/>
      <c r="D35" s="34"/>
      <c r="E35" s="34"/>
      <c r="F35" s="35"/>
      <c r="G35" s="19"/>
      <c r="H35" s="8">
        <v>0</v>
      </c>
      <c r="I35" s="9"/>
      <c r="J35" s="9"/>
    </row>
    <row r="36" spans="2:12" x14ac:dyDescent="0.25">
      <c r="B36" s="33" t="s">
        <v>30</v>
      </c>
      <c r="C36" s="34"/>
      <c r="D36" s="34"/>
      <c r="E36" s="34"/>
      <c r="F36" s="35"/>
      <c r="G36" s="19"/>
      <c r="H36" s="8">
        <f>3518+5588+5588</f>
        <v>14694</v>
      </c>
      <c r="I36" s="9"/>
      <c r="J36" s="9"/>
    </row>
    <row r="37" spans="2:12" x14ac:dyDescent="0.25">
      <c r="B37" s="53" t="s">
        <v>24</v>
      </c>
      <c r="C37" s="54"/>
      <c r="D37" s="54"/>
      <c r="E37" s="54"/>
      <c r="F37" s="55"/>
      <c r="G37" s="20">
        <v>45328</v>
      </c>
      <c r="H37" s="3">
        <f>SUM(H38:H49)</f>
        <v>1161097.4200000002</v>
      </c>
      <c r="I37" s="9"/>
      <c r="J37" s="9"/>
    </row>
    <row r="38" spans="2:12" x14ac:dyDescent="0.25">
      <c r="B38" s="33" t="s">
        <v>10</v>
      </c>
      <c r="C38" s="34"/>
      <c r="D38" s="34"/>
      <c r="E38" s="34"/>
      <c r="F38" s="35"/>
      <c r="G38" s="18"/>
      <c r="H38" s="10">
        <v>0</v>
      </c>
      <c r="I38" s="9"/>
      <c r="J38" s="9"/>
    </row>
    <row r="39" spans="2:12" x14ac:dyDescent="0.25">
      <c r="B39" s="33" t="s">
        <v>11</v>
      </c>
      <c r="C39" s="34"/>
      <c r="D39" s="34"/>
      <c r="E39" s="34"/>
      <c r="F39" s="35"/>
      <c r="G39" s="18"/>
      <c r="H39" s="10">
        <v>0</v>
      </c>
      <c r="I39" s="9"/>
      <c r="J39" s="9"/>
    </row>
    <row r="40" spans="2:12" x14ac:dyDescent="0.25">
      <c r="B40" s="33" t="s">
        <v>12</v>
      </c>
      <c r="C40" s="34"/>
      <c r="D40" s="34"/>
      <c r="E40" s="34"/>
      <c r="F40" s="35"/>
      <c r="G40" s="18"/>
      <c r="H40" s="10">
        <v>0</v>
      </c>
      <c r="I40" s="9"/>
      <c r="J40" s="9"/>
    </row>
    <row r="41" spans="2:12" x14ac:dyDescent="0.25">
      <c r="B41" s="33" t="s">
        <v>13</v>
      </c>
      <c r="C41" s="34"/>
      <c r="D41" s="34"/>
      <c r="E41" s="34"/>
      <c r="F41" s="35"/>
      <c r="G41" s="18"/>
      <c r="H41" s="10">
        <v>0</v>
      </c>
      <c r="I41" s="9"/>
      <c r="J41" s="24"/>
      <c r="K41" s="6"/>
      <c r="L41" s="6"/>
    </row>
    <row r="42" spans="2:12" x14ac:dyDescent="0.25">
      <c r="B42" s="33" t="s">
        <v>14</v>
      </c>
      <c r="C42" s="34"/>
      <c r="D42" s="34"/>
      <c r="E42" s="34"/>
      <c r="F42" s="35"/>
      <c r="G42" s="18"/>
      <c r="H42" s="10">
        <v>0</v>
      </c>
      <c r="I42" s="9"/>
      <c r="J42" s="9"/>
      <c r="L42" s="6"/>
    </row>
    <row r="43" spans="2:12" x14ac:dyDescent="0.25">
      <c r="B43" s="33" t="s">
        <v>15</v>
      </c>
      <c r="C43" s="34"/>
      <c r="D43" s="34"/>
      <c r="E43" s="34"/>
      <c r="F43" s="35"/>
      <c r="G43" s="18"/>
      <c r="H43" s="8">
        <v>0</v>
      </c>
      <c r="I43" s="9"/>
      <c r="J43" s="9"/>
    </row>
    <row r="44" spans="2:12" x14ac:dyDescent="0.25">
      <c r="B44" s="33" t="s">
        <v>16</v>
      </c>
      <c r="C44" s="34"/>
      <c r="D44" s="34"/>
      <c r="E44" s="34"/>
      <c r="F44" s="35"/>
      <c r="G44" s="18"/>
      <c r="H44" s="8">
        <v>0</v>
      </c>
      <c r="I44" s="9"/>
      <c r="J44" s="9"/>
      <c r="L44" s="6"/>
    </row>
    <row r="45" spans="2:12" x14ac:dyDescent="0.25">
      <c r="B45" s="33" t="s">
        <v>17</v>
      </c>
      <c r="C45" s="34"/>
      <c r="D45" s="34"/>
      <c r="E45" s="34"/>
      <c r="F45" s="35"/>
      <c r="G45" s="18"/>
      <c r="H45" s="8">
        <v>0</v>
      </c>
      <c r="I45" s="9"/>
      <c r="J45" s="9"/>
    </row>
    <row r="46" spans="2:12" x14ac:dyDescent="0.25">
      <c r="B46" s="33" t="s">
        <v>18</v>
      </c>
      <c r="C46" s="34"/>
      <c r="D46" s="34"/>
      <c r="E46" s="34"/>
      <c r="F46" s="35"/>
      <c r="G46" s="18"/>
      <c r="H46" s="8">
        <v>0</v>
      </c>
      <c r="I46" s="9"/>
      <c r="J46" s="9"/>
    </row>
    <row r="47" spans="2:12" x14ac:dyDescent="0.25">
      <c r="B47" s="33" t="s">
        <v>19</v>
      </c>
      <c r="C47" s="34"/>
      <c r="D47" s="34"/>
      <c r="E47" s="34"/>
      <c r="F47" s="35"/>
      <c r="G47" s="18"/>
      <c r="H47" s="8">
        <f>1156772.8+4324.62</f>
        <v>1161097.4200000002</v>
      </c>
      <c r="I47" s="9"/>
      <c r="J47" s="9"/>
    </row>
    <row r="48" spans="2:12" x14ac:dyDescent="0.25">
      <c r="B48" s="33" t="s">
        <v>21</v>
      </c>
      <c r="C48" s="34"/>
      <c r="D48" s="34"/>
      <c r="E48" s="34"/>
      <c r="F48" s="35"/>
      <c r="G48" s="18"/>
      <c r="H48" s="8">
        <v>0</v>
      </c>
      <c r="I48" s="9"/>
      <c r="J48" s="9"/>
    </row>
    <row r="49" spans="2:12" x14ac:dyDescent="0.25">
      <c r="B49" s="33" t="s">
        <v>22</v>
      </c>
      <c r="C49" s="34"/>
      <c r="D49" s="34"/>
      <c r="E49" s="34"/>
      <c r="F49" s="35"/>
      <c r="G49" s="18"/>
      <c r="H49" s="8">
        <v>0</v>
      </c>
      <c r="I49" s="9"/>
      <c r="J49" s="9"/>
      <c r="K49" s="6"/>
    </row>
    <row r="50" spans="2:12" x14ac:dyDescent="0.25">
      <c r="B50" s="53" t="s">
        <v>25</v>
      </c>
      <c r="C50" s="54"/>
      <c r="D50" s="54"/>
      <c r="E50" s="54"/>
      <c r="F50" s="55"/>
      <c r="G50" s="20">
        <v>45328</v>
      </c>
      <c r="H50" s="3">
        <f>SUM(H51:H56)</f>
        <v>90000</v>
      </c>
      <c r="I50" s="9"/>
      <c r="J50" s="9"/>
    </row>
    <row r="51" spans="2:12" x14ac:dyDescent="0.25">
      <c r="B51" s="33" t="s">
        <v>10</v>
      </c>
      <c r="C51" s="34"/>
      <c r="D51" s="34"/>
      <c r="E51" s="34"/>
      <c r="F51" s="35"/>
      <c r="G51" s="19"/>
      <c r="H51" s="10">
        <v>0</v>
      </c>
      <c r="I51" s="9"/>
      <c r="J51" s="9"/>
    </row>
    <row r="52" spans="2:12" x14ac:dyDescent="0.25">
      <c r="B52" s="33" t="s">
        <v>13</v>
      </c>
      <c r="C52" s="34"/>
      <c r="D52" s="34"/>
      <c r="E52" s="34"/>
      <c r="F52" s="35"/>
      <c r="G52" s="19"/>
      <c r="H52" s="10">
        <v>0</v>
      </c>
      <c r="I52" s="9"/>
      <c r="J52" s="24"/>
      <c r="K52" s="6"/>
    </row>
    <row r="53" spans="2:12" x14ac:dyDescent="0.25">
      <c r="B53" s="33" t="s">
        <v>19</v>
      </c>
      <c r="C53" s="34"/>
      <c r="D53" s="34"/>
      <c r="E53" s="34"/>
      <c r="F53" s="35"/>
      <c r="G53" s="19"/>
      <c r="H53" s="8">
        <v>90000</v>
      </c>
      <c r="I53" s="9"/>
      <c r="J53" s="9"/>
    </row>
    <row r="54" spans="2:12" x14ac:dyDescent="0.25">
      <c r="B54" s="33" t="s">
        <v>21</v>
      </c>
      <c r="C54" s="34"/>
      <c r="D54" s="34"/>
      <c r="E54" s="34"/>
      <c r="F54" s="35"/>
      <c r="G54" s="19"/>
      <c r="H54" s="1">
        <v>0</v>
      </c>
      <c r="I54" s="9"/>
      <c r="J54" s="9"/>
      <c r="K54" s="6"/>
    </row>
    <row r="55" spans="2:12" x14ac:dyDescent="0.25">
      <c r="B55" s="33" t="s">
        <v>11</v>
      </c>
      <c r="C55" s="34"/>
      <c r="D55" s="34"/>
      <c r="E55" s="34"/>
      <c r="F55" s="35"/>
      <c r="G55" s="19"/>
      <c r="H55" s="1">
        <v>0</v>
      </c>
      <c r="I55" s="9"/>
      <c r="J55" s="9"/>
    </row>
    <row r="56" spans="2:12" x14ac:dyDescent="0.25">
      <c r="B56" s="33" t="s">
        <v>22</v>
      </c>
      <c r="C56" s="34"/>
      <c r="D56" s="34"/>
      <c r="E56" s="34"/>
      <c r="F56" s="35"/>
      <c r="G56" s="19"/>
      <c r="H56" s="1">
        <v>0</v>
      </c>
      <c r="I56" s="9"/>
      <c r="J56" s="9"/>
    </row>
    <row r="57" spans="2:12" x14ac:dyDescent="0.25">
      <c r="B57" s="49" t="s">
        <v>26</v>
      </c>
      <c r="C57" s="50"/>
      <c r="D57" s="50"/>
      <c r="E57" s="50"/>
      <c r="F57" s="51"/>
      <c r="G57" s="21">
        <v>45328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</f>
        <v>107851.31000000052</v>
      </c>
      <c r="I57" s="9"/>
      <c r="K57" s="6"/>
      <c r="L57" s="6"/>
    </row>
    <row r="58" spans="2:12" x14ac:dyDescent="0.25">
      <c r="B58" s="33" t="s">
        <v>27</v>
      </c>
      <c r="C58" s="34"/>
      <c r="D58" s="34"/>
      <c r="E58" s="34"/>
      <c r="F58" s="35"/>
      <c r="G58" s="19"/>
      <c r="H58" s="1">
        <v>0</v>
      </c>
      <c r="I58" s="9"/>
      <c r="J58" s="9"/>
      <c r="L58" s="6"/>
    </row>
    <row r="59" spans="2:12" x14ac:dyDescent="0.25">
      <c r="B59" s="56" t="s">
        <v>28</v>
      </c>
      <c r="C59" s="57"/>
      <c r="D59" s="57"/>
      <c r="E59" s="57"/>
      <c r="F59" s="58"/>
      <c r="G59" s="19"/>
      <c r="H59" s="5">
        <f>H14+H29-H37-H50+H57-H58</f>
        <v>2935899.8100000005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2" t="s">
        <v>29</v>
      </c>
      <c r="C61" s="52"/>
      <c r="D61" s="52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32</v>
      </c>
      <c r="C63" s="28">
        <v>254000</v>
      </c>
      <c r="D63" s="29" t="s">
        <v>48</v>
      </c>
    </row>
    <row r="64" spans="2:12" x14ac:dyDescent="0.25">
      <c r="B64" s="27" t="s">
        <v>33</v>
      </c>
      <c r="C64" s="28">
        <v>168980.8</v>
      </c>
      <c r="D64" s="29" t="s">
        <v>49</v>
      </c>
    </row>
    <row r="65" spans="2:4" x14ac:dyDescent="0.25">
      <c r="B65" s="27" t="s">
        <v>34</v>
      </c>
      <c r="C65" s="28">
        <v>20000</v>
      </c>
      <c r="D65" s="29" t="s">
        <v>50</v>
      </c>
    </row>
    <row r="66" spans="2:4" x14ac:dyDescent="0.25">
      <c r="B66" s="27" t="s">
        <v>34</v>
      </c>
      <c r="C66" s="28">
        <v>34700</v>
      </c>
      <c r="D66" s="29" t="s">
        <v>51</v>
      </c>
    </row>
    <row r="67" spans="2:4" x14ac:dyDescent="0.25">
      <c r="B67" s="27" t="s">
        <v>34</v>
      </c>
      <c r="C67" s="28">
        <v>66100</v>
      </c>
      <c r="D67" s="29" t="s">
        <v>52</v>
      </c>
    </row>
    <row r="68" spans="2:4" x14ac:dyDescent="0.25">
      <c r="B68" s="27" t="s">
        <v>34</v>
      </c>
      <c r="C68" s="28">
        <v>39200</v>
      </c>
      <c r="D68" s="29" t="s">
        <v>53</v>
      </c>
    </row>
    <row r="69" spans="2:4" x14ac:dyDescent="0.25">
      <c r="B69" s="27" t="s">
        <v>34</v>
      </c>
      <c r="C69" s="28">
        <v>66400</v>
      </c>
      <c r="D69" s="29" t="s">
        <v>54</v>
      </c>
    </row>
    <row r="70" spans="2:4" x14ac:dyDescent="0.25">
      <c r="B70" s="27" t="s">
        <v>34</v>
      </c>
      <c r="C70" s="28">
        <v>17240</v>
      </c>
      <c r="D70" s="29" t="s">
        <v>55</v>
      </c>
    </row>
    <row r="71" spans="2:4" x14ac:dyDescent="0.25">
      <c r="B71" s="27" t="s">
        <v>35</v>
      </c>
      <c r="C71" s="28">
        <v>6000</v>
      </c>
      <c r="D71" s="29" t="s">
        <v>56</v>
      </c>
    </row>
    <row r="72" spans="2:4" x14ac:dyDescent="0.25">
      <c r="B72" s="27" t="s">
        <v>35</v>
      </c>
      <c r="C72" s="28">
        <v>6000</v>
      </c>
      <c r="D72" s="29" t="s">
        <v>57</v>
      </c>
    </row>
    <row r="73" spans="2:4" x14ac:dyDescent="0.25">
      <c r="B73" s="27" t="s">
        <v>36</v>
      </c>
      <c r="C73" s="28">
        <v>4800</v>
      </c>
      <c r="D73" s="29" t="s">
        <v>58</v>
      </c>
    </row>
    <row r="74" spans="2:4" x14ac:dyDescent="0.25">
      <c r="B74" s="27" t="s">
        <v>37</v>
      </c>
      <c r="C74" s="28">
        <v>32930</v>
      </c>
      <c r="D74" s="29" t="s">
        <v>59</v>
      </c>
    </row>
    <row r="75" spans="2:4" x14ac:dyDescent="0.25">
      <c r="B75" s="27" t="s">
        <v>37</v>
      </c>
      <c r="C75" s="28">
        <v>2950</v>
      </c>
      <c r="D75" s="29" t="s">
        <v>60</v>
      </c>
    </row>
    <row r="76" spans="2:4" x14ac:dyDescent="0.25">
      <c r="B76" s="27" t="s">
        <v>38</v>
      </c>
      <c r="C76" s="28">
        <v>3600</v>
      </c>
      <c r="D76" s="29" t="s">
        <v>61</v>
      </c>
    </row>
    <row r="77" spans="2:4" x14ac:dyDescent="0.25">
      <c r="B77" s="27" t="s">
        <v>38</v>
      </c>
      <c r="C77" s="28">
        <v>10440</v>
      </c>
      <c r="D77" s="29" t="s">
        <v>62</v>
      </c>
    </row>
    <row r="78" spans="2:4" x14ac:dyDescent="0.25">
      <c r="B78" s="27" t="s">
        <v>39</v>
      </c>
      <c r="C78" s="28">
        <v>25920</v>
      </c>
      <c r="D78" s="29" t="s">
        <v>63</v>
      </c>
    </row>
    <row r="79" spans="2:4" x14ac:dyDescent="0.25">
      <c r="B79" s="27" t="s">
        <v>40</v>
      </c>
      <c r="C79" s="28">
        <v>222240</v>
      </c>
      <c r="D79" s="29" t="s">
        <v>64</v>
      </c>
    </row>
    <row r="80" spans="2:4" x14ac:dyDescent="0.25">
      <c r="B80" s="27" t="s">
        <v>41</v>
      </c>
      <c r="C80" s="28">
        <v>6312</v>
      </c>
      <c r="D80" s="29" t="s">
        <v>65</v>
      </c>
    </row>
    <row r="81" spans="2:4" x14ac:dyDescent="0.25">
      <c r="B81" s="27" t="s">
        <v>42</v>
      </c>
      <c r="C81" s="28">
        <v>71400</v>
      </c>
      <c r="D81" s="29" t="s">
        <v>66</v>
      </c>
    </row>
    <row r="82" spans="2:4" x14ac:dyDescent="0.25">
      <c r="B82" s="27" t="s">
        <v>43</v>
      </c>
      <c r="C82" s="28">
        <v>42000</v>
      </c>
      <c r="D82" s="29" t="s">
        <v>67</v>
      </c>
    </row>
    <row r="83" spans="2:4" x14ac:dyDescent="0.25">
      <c r="B83" s="27" t="s">
        <v>44</v>
      </c>
      <c r="C83" s="28">
        <v>2230</v>
      </c>
      <c r="D83" s="29" t="s">
        <v>68</v>
      </c>
    </row>
    <row r="84" spans="2:4" x14ac:dyDescent="0.25">
      <c r="B84" s="27" t="s">
        <v>44</v>
      </c>
      <c r="C84" s="28">
        <v>330</v>
      </c>
      <c r="D84" s="29" t="s">
        <v>69</v>
      </c>
    </row>
    <row r="85" spans="2:4" x14ac:dyDescent="0.25">
      <c r="B85" s="27" t="s">
        <v>45</v>
      </c>
      <c r="C85" s="28">
        <v>53000</v>
      </c>
      <c r="D85" s="29" t="s">
        <v>70</v>
      </c>
    </row>
    <row r="86" spans="2:4" x14ac:dyDescent="0.25">
      <c r="B86" s="32" t="s">
        <v>74</v>
      </c>
      <c r="C86" s="30">
        <f>SUM(C63:C85)</f>
        <v>1156772.8</v>
      </c>
      <c r="D86" s="29"/>
    </row>
    <row r="87" spans="2:4" x14ac:dyDescent="0.25">
      <c r="B87" s="27" t="s">
        <v>37</v>
      </c>
      <c r="C87" s="28">
        <v>890</v>
      </c>
      <c r="D87" s="29" t="s">
        <v>59</v>
      </c>
    </row>
    <row r="88" spans="2:4" x14ac:dyDescent="0.25">
      <c r="B88" s="27" t="s">
        <v>37</v>
      </c>
      <c r="C88" s="28">
        <v>10500</v>
      </c>
      <c r="D88" s="29" t="s">
        <v>71</v>
      </c>
    </row>
    <row r="89" spans="2:4" x14ac:dyDescent="0.25">
      <c r="B89" s="27" t="s">
        <v>46</v>
      </c>
      <c r="C89" s="28">
        <v>39305</v>
      </c>
      <c r="D89" s="29" t="s">
        <v>72</v>
      </c>
    </row>
    <row r="90" spans="2:4" x14ac:dyDescent="0.25">
      <c r="B90" s="27" t="s">
        <v>47</v>
      </c>
      <c r="C90" s="28">
        <v>39305</v>
      </c>
      <c r="D90" s="29" t="s">
        <v>73</v>
      </c>
    </row>
    <row r="91" spans="2:4" x14ac:dyDescent="0.25">
      <c r="B91" s="32" t="s">
        <v>75</v>
      </c>
      <c r="C91" s="30">
        <f>SUM(C87:C90)</f>
        <v>90000</v>
      </c>
      <c r="D91" s="31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2024-02-07T06:18:53Z</dcterms:modified>
  <cp:category/>
  <cp:contentStatus/>
</cp:coreProperties>
</file>